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5" activeTab="5"/>
  </bookViews>
  <sheets>
    <sheet name="IAN." sheetId="1" r:id="rId1"/>
    <sheet name="FEBR" sheetId="2" r:id="rId2"/>
    <sheet name="MARTIE" sheetId="3" r:id="rId3"/>
    <sheet name="APRILIE I07.04" sheetId="4" r:id="rId4"/>
    <sheet name="APRILIE I23.04 (2)" sheetId="5" r:id="rId5"/>
    <sheet name="ian.2015" sheetId="6" r:id="rId6"/>
  </sheets>
  <definedNames/>
  <calcPr fullCalcOnLoad="1"/>
</workbook>
</file>

<file path=xl/sharedStrings.xml><?xml version="1.0" encoding="utf-8"?>
<sst xmlns="http://schemas.openxmlformats.org/spreadsheetml/2006/main" count="168" uniqueCount="36">
  <si>
    <t>CASA DE ASIGURARI DE SANATATE OLT</t>
  </si>
  <si>
    <t>LUNA pentru care s-a platit</t>
  </si>
  <si>
    <t>COMP.+GRATUIT</t>
  </si>
  <si>
    <t>PENSMS 40%</t>
  </si>
  <si>
    <t>ADO</t>
  </si>
  <si>
    <t>INSULINA</t>
  </si>
  <si>
    <t>MIXT</t>
  </si>
  <si>
    <t>TOTAL DIABET</t>
  </si>
  <si>
    <t>ONCOLOGIE</t>
  </si>
  <si>
    <t>POSTTRANSPLANT</t>
  </si>
  <si>
    <t>MUCOVISCIDOZA</t>
  </si>
  <si>
    <t>SCLEROZA</t>
  </si>
  <si>
    <t>TESTE COPII</t>
  </si>
  <si>
    <t>TESTE ADULTI</t>
  </si>
  <si>
    <t>TOTAL 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</si>
  <si>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</si>
  <si>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PLATI FARMACII  IANUARIE 2014</t>
  </si>
  <si>
    <t>MARTIE+SEPT. 2013</t>
  </si>
  <si>
    <t>OCT.2013</t>
  </si>
  <si>
    <t>MARTIE+AUG+SEPT. 2013</t>
  </si>
  <si>
    <t>PLATI FARMACII FEBRUARIE 2014</t>
  </si>
  <si>
    <t>NOV.2013</t>
  </si>
  <si>
    <t>PLATI FARMACII MARTIE 2014</t>
  </si>
  <si>
    <t>DEC.2013</t>
  </si>
  <si>
    <t>NOV.2013-PARTIAL</t>
  </si>
  <si>
    <t>DEC.2013-PARTIAL</t>
  </si>
  <si>
    <t>PLATI FARMACII APRILIE I 2014</t>
  </si>
  <si>
    <t>NOV.2013-DIF.</t>
  </si>
  <si>
    <t>DEC.2013-DIF.</t>
  </si>
  <si>
    <t>IAN.2014</t>
  </si>
  <si>
    <t>PLATI FARMACII APRILIE II 2014</t>
  </si>
  <si>
    <t>TOTAL 2014</t>
  </si>
  <si>
    <t xml:space="preserve">TOTAL </t>
  </si>
  <si>
    <t>PLATI FARMACII IANUARIE 2015</t>
  </si>
  <si>
    <t>SEPT.2014 DIF.</t>
  </si>
  <si>
    <t>NOV.2014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</si>
</sst>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17" fontId="0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B10" sqref="B10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3.00390625" style="0" customWidth="1"/>
    <col min="4" max="4" width="12.00390625" style="0" customWidth="1"/>
    <col min="5" max="5" width="12.57421875" style="0" customWidth="1"/>
    <col min="6" max="6" width="9.851562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16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17</v>
      </c>
      <c r="B10" s="5">
        <f>6222384.98+5749765.52</f>
        <v>11972150.5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19</v>
      </c>
      <c r="B11" s="5"/>
      <c r="C11" s="5">
        <f>203163.72+156812.46+186013.79</f>
        <v>545989.97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18</v>
      </c>
      <c r="B12" s="5"/>
      <c r="C12" s="5"/>
      <c r="D12" s="10">
        <f>262811.58+3436.39</f>
        <v>266247.97000000003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18</v>
      </c>
      <c r="B13" s="5"/>
      <c r="C13" s="5"/>
      <c r="D13" s="10"/>
      <c r="E13" s="10">
        <v>270098.91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18</v>
      </c>
      <c r="B14" s="5"/>
      <c r="C14" s="5"/>
      <c r="D14" s="10"/>
      <c r="E14" s="10"/>
      <c r="F14" s="11">
        <v>287339.87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18</v>
      </c>
      <c r="B15" s="5"/>
      <c r="C15" s="5"/>
      <c r="D15" s="10"/>
      <c r="E15" s="10"/>
      <c r="F15" s="10"/>
      <c r="G15" s="9"/>
      <c r="H15" s="10">
        <f>664771.64+56536.85</f>
        <v>721308.49</v>
      </c>
      <c r="I15" s="10"/>
      <c r="J15" s="10"/>
      <c r="K15" s="10"/>
      <c r="L15" s="10"/>
      <c r="M15" s="10"/>
    </row>
    <row r="16" spans="1:13" ht="12.75">
      <c r="A16" s="8" t="s">
        <v>18</v>
      </c>
      <c r="B16" s="5"/>
      <c r="C16" s="5"/>
      <c r="D16" s="10"/>
      <c r="E16" s="10"/>
      <c r="F16" s="10"/>
      <c r="G16" s="9"/>
      <c r="H16" s="10"/>
      <c r="I16" s="10">
        <f>99489.86+38474.88</f>
        <v>137964.74</v>
      </c>
      <c r="J16" s="10"/>
      <c r="K16" s="10"/>
      <c r="L16" s="10"/>
      <c r="M16" s="10"/>
    </row>
    <row r="17" spans="1:13" ht="12.75">
      <c r="A17" s="8" t="s">
        <v>18</v>
      </c>
      <c r="B17" s="5"/>
      <c r="C17" s="5"/>
      <c r="D17" s="10"/>
      <c r="E17" s="10"/>
      <c r="F17" s="10"/>
      <c r="G17" s="9"/>
      <c r="H17" s="10"/>
      <c r="I17" s="10"/>
      <c r="J17" s="10">
        <f>23110.22+12374.21</f>
        <v>35484.43</v>
      </c>
      <c r="K17" s="10"/>
      <c r="L17" s="10"/>
      <c r="M17" s="10"/>
    </row>
    <row r="18" spans="1:13" ht="12.75">
      <c r="A18" s="8" t="s">
        <v>18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1332.9</v>
      </c>
      <c r="L18" s="10"/>
      <c r="M18" s="10"/>
    </row>
    <row r="19" spans="1:13" ht="12.75">
      <c r="A19" s="8" t="s">
        <v>18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3720</v>
      </c>
      <c r="M19" s="10"/>
    </row>
    <row r="20" spans="1:13" ht="12.75">
      <c r="A20" s="8" t="s">
        <v>18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103980</v>
      </c>
    </row>
    <row r="21" spans="1:13" ht="12.75">
      <c r="A21" s="4" t="s">
        <v>14</v>
      </c>
      <c r="B21" s="5">
        <f>SUM(B10:B15)</f>
        <v>11972150.5</v>
      </c>
      <c r="C21" s="5">
        <f>SUM(C10:C15)</f>
        <v>545989.97</v>
      </c>
      <c r="D21" s="5">
        <f>SUM(D11:D20)</f>
        <v>266247.97000000003</v>
      </c>
      <c r="E21" s="5">
        <f>SUM(E10:E20)</f>
        <v>270098.91</v>
      </c>
      <c r="F21" s="5">
        <f>SUM(F10:F20)</f>
        <v>287339.87</v>
      </c>
      <c r="G21" s="10">
        <f>D21+E21+F21</f>
        <v>823686.75</v>
      </c>
      <c r="H21" s="5">
        <f aca="true" t="shared" si="0" ref="H21:M21">SUM(H10:H20)</f>
        <v>721308.49</v>
      </c>
      <c r="I21" s="5">
        <f t="shared" si="0"/>
        <v>137964.74</v>
      </c>
      <c r="J21" s="5">
        <f t="shared" si="0"/>
        <v>35484.43</v>
      </c>
      <c r="K21" s="5">
        <f t="shared" si="0"/>
        <v>1332.9</v>
      </c>
      <c r="L21" s="5">
        <f t="shared" si="0"/>
        <v>3720</v>
      </c>
      <c r="M21" s="5">
        <f t="shared" si="0"/>
        <v>103980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33" ht="12.75">
      <c r="I33" t="s">
        <v>15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D12" sqref="D12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3.00390625" style="0" customWidth="1"/>
    <col min="4" max="4" width="12.00390625" style="0" customWidth="1"/>
    <col min="5" max="5" width="12.57421875" style="0" customWidth="1"/>
    <col min="6" max="6" width="9.851562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20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18</v>
      </c>
      <c r="B10" s="5">
        <f>6518662.94+30653.83</f>
        <v>6549316.7700000005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18</v>
      </c>
      <c r="B11" s="5"/>
      <c r="C11" s="5">
        <v>202263.86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21</v>
      </c>
      <c r="B12" s="5"/>
      <c r="C12" s="5"/>
      <c r="D12" s="10">
        <v>237394.59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21</v>
      </c>
      <c r="B13" s="5"/>
      <c r="C13" s="5"/>
      <c r="D13" s="10"/>
      <c r="E13" s="10">
        <v>266348.74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21</v>
      </c>
      <c r="B14" s="5"/>
      <c r="C14" s="5"/>
      <c r="D14" s="10"/>
      <c r="E14" s="10"/>
      <c r="F14" s="11">
        <v>340221.56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21</v>
      </c>
      <c r="B15" s="5"/>
      <c r="C15" s="5"/>
      <c r="D15" s="10"/>
      <c r="E15" s="10"/>
      <c r="F15" s="10"/>
      <c r="G15" s="9"/>
      <c r="H15" s="10">
        <v>706131</v>
      </c>
      <c r="I15" s="10"/>
      <c r="J15" s="10"/>
      <c r="K15" s="10"/>
      <c r="L15" s="10"/>
      <c r="M15" s="10"/>
    </row>
    <row r="16" spans="1:13" ht="12.75">
      <c r="A16" s="8" t="s">
        <v>21</v>
      </c>
      <c r="B16" s="5"/>
      <c r="C16" s="5"/>
      <c r="D16" s="10"/>
      <c r="E16" s="10"/>
      <c r="F16" s="10"/>
      <c r="G16" s="9"/>
      <c r="H16" s="10"/>
      <c r="I16" s="10">
        <v>75886.5</v>
      </c>
      <c r="J16" s="10"/>
      <c r="K16" s="10"/>
      <c r="L16" s="10"/>
      <c r="M16" s="10"/>
    </row>
    <row r="17" spans="1:13" ht="12.75">
      <c r="A17" s="8" t="s">
        <v>21</v>
      </c>
      <c r="B17" s="5"/>
      <c r="C17" s="5"/>
      <c r="D17" s="10"/>
      <c r="E17" s="10"/>
      <c r="F17" s="10"/>
      <c r="G17" s="9"/>
      <c r="H17" s="10"/>
      <c r="I17" s="10"/>
      <c r="J17" s="10">
        <v>30763.7</v>
      </c>
      <c r="K17" s="10"/>
      <c r="L17" s="10"/>
      <c r="M17" s="10"/>
    </row>
    <row r="18" spans="1:13" ht="12.75">
      <c r="A18" s="8" t="s">
        <v>21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1999.35</v>
      </c>
      <c r="L18" s="10"/>
      <c r="M18" s="10"/>
    </row>
    <row r="19" spans="1:13" ht="12.75">
      <c r="A19" s="8" t="s">
        <v>21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4200</v>
      </c>
      <c r="M19" s="10"/>
    </row>
    <row r="20" spans="1:13" ht="12.75">
      <c r="A20" s="8" t="s">
        <v>21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109908</v>
      </c>
    </row>
    <row r="21" spans="1:13" ht="12.75">
      <c r="A21" s="4" t="s">
        <v>14</v>
      </c>
      <c r="B21" s="5">
        <f>SUM(B10:B15)</f>
        <v>6549316.7700000005</v>
      </c>
      <c r="C21" s="5">
        <f>SUM(C10:C15)</f>
        <v>202263.86</v>
      </c>
      <c r="D21" s="5">
        <f>SUM(D11:D20)</f>
        <v>237394.59</v>
      </c>
      <c r="E21" s="5">
        <f>SUM(E10:E20)</f>
        <v>266348.74</v>
      </c>
      <c r="F21" s="5">
        <f>SUM(F10:F20)</f>
        <v>340221.56</v>
      </c>
      <c r="G21" s="10">
        <f>D21+E21+F21</f>
        <v>843964.8899999999</v>
      </c>
      <c r="H21" s="5">
        <f aca="true" t="shared" si="0" ref="H21:M21">SUM(H10:H20)</f>
        <v>706131</v>
      </c>
      <c r="I21" s="5">
        <f t="shared" si="0"/>
        <v>75886.5</v>
      </c>
      <c r="J21" s="5">
        <f t="shared" si="0"/>
        <v>30763.7</v>
      </c>
      <c r="K21" s="5">
        <f t="shared" si="0"/>
        <v>1999.35</v>
      </c>
      <c r="L21" s="5">
        <f t="shared" si="0"/>
        <v>4200</v>
      </c>
      <c r="M21" s="5">
        <f t="shared" si="0"/>
        <v>109908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33" ht="12.75">
      <c r="I33" t="s">
        <v>15</v>
      </c>
    </row>
    <row r="34" ht="12.75">
      <c r="E34" s="2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35"/>
  <sheetViews>
    <sheetView workbookViewId="0" topLeftCell="A1">
      <selection activeCell="A21" sqref="A21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3.00390625" style="0" customWidth="1"/>
    <col min="4" max="4" width="12.00390625" style="0" customWidth="1"/>
    <col min="5" max="5" width="12.57421875" style="0" customWidth="1"/>
    <col min="6" max="6" width="9.851562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24</v>
      </c>
      <c r="B10" s="5">
        <v>585522.73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21</v>
      </c>
      <c r="B11" s="5"/>
      <c r="C11" s="5">
        <v>205279.65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23</v>
      </c>
      <c r="B12" s="5"/>
      <c r="C12" s="5"/>
      <c r="D12" s="10">
        <v>216247.77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23</v>
      </c>
      <c r="B13" s="5"/>
      <c r="C13" s="5"/>
      <c r="D13" s="10"/>
      <c r="E13" s="10">
        <v>232982.79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23</v>
      </c>
      <c r="B14" s="5"/>
      <c r="C14" s="5"/>
      <c r="D14" s="10"/>
      <c r="E14" s="10"/>
      <c r="F14" s="11">
        <v>334935.3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25</v>
      </c>
      <c r="B15" s="5"/>
      <c r="C15" s="5"/>
      <c r="D15" s="10"/>
      <c r="E15" s="10"/>
      <c r="F15" s="10"/>
      <c r="G15" s="9"/>
      <c r="H15" s="10">
        <v>458620.33</v>
      </c>
      <c r="I15" s="10"/>
      <c r="J15" s="10"/>
      <c r="K15" s="10"/>
      <c r="L15" s="10"/>
      <c r="M15" s="10"/>
    </row>
    <row r="16" spans="1:13" ht="12.75">
      <c r="A16" s="8" t="s">
        <v>23</v>
      </c>
      <c r="B16" s="5"/>
      <c r="C16" s="5"/>
      <c r="D16" s="10"/>
      <c r="E16" s="10"/>
      <c r="F16" s="10"/>
      <c r="G16" s="9"/>
      <c r="H16" s="10"/>
      <c r="I16" s="10">
        <v>60735.21</v>
      </c>
      <c r="J16" s="10"/>
      <c r="K16" s="10"/>
      <c r="L16" s="10"/>
      <c r="M16" s="10"/>
    </row>
    <row r="17" spans="1:13" ht="12.75">
      <c r="A17" s="8" t="s">
        <v>23</v>
      </c>
      <c r="B17" s="5"/>
      <c r="C17" s="5"/>
      <c r="D17" s="10"/>
      <c r="E17" s="10"/>
      <c r="F17" s="10"/>
      <c r="G17" s="9"/>
      <c r="H17" s="10"/>
      <c r="I17" s="10"/>
      <c r="J17" s="10">
        <f>19816.87+12077.21</f>
        <v>31894.079999999998</v>
      </c>
      <c r="K17" s="10"/>
      <c r="L17" s="10"/>
      <c r="M17" s="10"/>
    </row>
    <row r="18" spans="1:13" ht="12.75">
      <c r="A18" s="8" t="s">
        <v>23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2532.51</v>
      </c>
      <c r="L18" s="10"/>
      <c r="M18" s="10"/>
    </row>
    <row r="19" spans="1:13" ht="12.75">
      <c r="A19" s="8" t="s">
        <v>23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3120</v>
      </c>
      <c r="M19" s="10"/>
    </row>
    <row r="20" spans="1:13" ht="12.75">
      <c r="A20" s="8" t="s">
        <v>23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99539.99</v>
      </c>
    </row>
    <row r="21" spans="1:13" ht="12.75">
      <c r="A21" s="4" t="s">
        <v>14</v>
      </c>
      <c r="B21" s="5">
        <f>SUM(B10:B15)</f>
        <v>585522.73</v>
      </c>
      <c r="C21" s="5">
        <f>SUM(C10:C15)</f>
        <v>205279.65</v>
      </c>
      <c r="D21" s="5">
        <f>SUM(D11:D20)</f>
        <v>216247.77</v>
      </c>
      <c r="E21" s="5">
        <f>SUM(E10:E20)</f>
        <v>232982.79</v>
      </c>
      <c r="F21" s="5">
        <f>SUM(F10:F20)</f>
        <v>334935.3</v>
      </c>
      <c r="G21" s="10">
        <f>D21+E21+F21</f>
        <v>784165.86</v>
      </c>
      <c r="H21" s="5">
        <f aca="true" t="shared" si="0" ref="H21:M21">SUM(H10:H20)</f>
        <v>458620.33</v>
      </c>
      <c r="I21" s="5">
        <f t="shared" si="0"/>
        <v>60735.21</v>
      </c>
      <c r="J21" s="5">
        <f t="shared" si="0"/>
        <v>31894.079999999998</v>
      </c>
      <c r="K21" s="5">
        <f t="shared" si="0"/>
        <v>2532.51</v>
      </c>
      <c r="L21" s="5">
        <f t="shared" si="0"/>
        <v>3120</v>
      </c>
      <c r="M21" s="5">
        <f t="shared" si="0"/>
        <v>99539.99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33" ht="12.75">
      <c r="I33" t="s">
        <v>15</v>
      </c>
    </row>
    <row r="34" ht="12.75">
      <c r="E34" s="2"/>
    </row>
    <row r="35" ht="12.75">
      <c r="C35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A21" sqref="A21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3.00390625" style="0" customWidth="1"/>
    <col min="4" max="4" width="12.00390625" style="0" customWidth="1"/>
    <col min="5" max="5" width="12.57421875" style="0" customWidth="1"/>
    <col min="6" max="6" width="9.851562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26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27</v>
      </c>
      <c r="B10" s="5">
        <f>5753238.08</f>
        <v>5753238.08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21</v>
      </c>
      <c r="B11" s="5"/>
      <c r="C11" s="5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23</v>
      </c>
      <c r="B12" s="5"/>
      <c r="C12" s="5"/>
      <c r="D12" s="10"/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23</v>
      </c>
      <c r="B13" s="5"/>
      <c r="C13" s="5"/>
      <c r="D13" s="10"/>
      <c r="E13" s="10"/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23</v>
      </c>
      <c r="B14" s="5"/>
      <c r="C14" s="5"/>
      <c r="D14" s="10"/>
      <c r="E14" s="10"/>
      <c r="F14" s="11"/>
      <c r="G14" s="9"/>
      <c r="H14" s="10"/>
      <c r="I14" s="10"/>
      <c r="J14" s="10"/>
      <c r="K14" s="10"/>
      <c r="L14" s="10"/>
      <c r="M14" s="10"/>
    </row>
    <row r="15" spans="1:13" ht="12.75">
      <c r="A15" s="8" t="s">
        <v>28</v>
      </c>
      <c r="B15" s="5"/>
      <c r="C15" s="5"/>
      <c r="D15" s="10"/>
      <c r="E15" s="10"/>
      <c r="F15" s="10"/>
      <c r="G15" s="9"/>
      <c r="H15" s="10">
        <v>223914.36</v>
      </c>
      <c r="I15" s="10"/>
      <c r="J15" s="10"/>
      <c r="K15" s="10"/>
      <c r="L15" s="10"/>
      <c r="M15" s="10"/>
    </row>
    <row r="16" spans="1:13" ht="12.75">
      <c r="A16" s="8" t="s">
        <v>23</v>
      </c>
      <c r="B16" s="5"/>
      <c r="C16" s="5"/>
      <c r="D16" s="10"/>
      <c r="E16" s="10"/>
      <c r="F16" s="10"/>
      <c r="G16" s="9"/>
      <c r="H16" s="10"/>
      <c r="I16" s="10"/>
      <c r="J16" s="10"/>
      <c r="K16" s="10"/>
      <c r="L16" s="10"/>
      <c r="M16" s="10"/>
    </row>
    <row r="17" spans="1:13" ht="12.75">
      <c r="A17" s="8" t="s">
        <v>23</v>
      </c>
      <c r="B17" s="5"/>
      <c r="C17" s="5"/>
      <c r="D17" s="10"/>
      <c r="E17" s="10"/>
      <c r="F17" s="10"/>
      <c r="G17" s="9"/>
      <c r="H17" s="10"/>
      <c r="I17" s="10"/>
      <c r="J17" s="10"/>
      <c r="K17" s="10"/>
      <c r="L17" s="10"/>
      <c r="M17" s="10"/>
    </row>
    <row r="18" spans="1:13" ht="12.75">
      <c r="A18" s="8" t="s">
        <v>23</v>
      </c>
      <c r="B18" s="5"/>
      <c r="C18" s="5"/>
      <c r="D18" s="10"/>
      <c r="E18" s="10"/>
      <c r="F18" s="10"/>
      <c r="G18" s="9"/>
      <c r="H18" s="10"/>
      <c r="I18" s="10"/>
      <c r="J18" s="10"/>
      <c r="K18" s="10"/>
      <c r="L18" s="10"/>
      <c r="M18" s="10"/>
    </row>
    <row r="19" spans="1:13" ht="12.75">
      <c r="A19" s="8" t="s">
        <v>23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/>
      <c r="M19" s="10"/>
    </row>
    <row r="20" spans="1:13" ht="12.75">
      <c r="A20" s="8" t="s">
        <v>23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/>
    </row>
    <row r="21" spans="1:13" ht="12.75">
      <c r="A21" s="4" t="s">
        <v>31</v>
      </c>
      <c r="B21" s="5">
        <f>SUM(B10:B15)</f>
        <v>5753238.08</v>
      </c>
      <c r="C21" s="5">
        <f>SUM(C10:C15)</f>
        <v>0</v>
      </c>
      <c r="D21" s="5">
        <f>SUM(D11:D20)</f>
        <v>0</v>
      </c>
      <c r="E21" s="5">
        <f>SUM(E10:E20)</f>
        <v>0</v>
      </c>
      <c r="F21" s="5">
        <f>SUM(F10:F20)</f>
        <v>0</v>
      </c>
      <c r="G21" s="10">
        <f>D21+E21+F21</f>
        <v>0</v>
      </c>
      <c r="H21" s="5">
        <f aca="true" t="shared" si="0" ref="H21:M21">SUM(H10:H20)</f>
        <v>223914.36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33" ht="12.75">
      <c r="I33" t="s">
        <v>15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A21" sqref="A21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3.00390625" style="0" customWidth="1"/>
    <col min="4" max="4" width="12.00390625" style="0" customWidth="1"/>
    <col min="5" max="5" width="12.57421875" style="0" customWidth="1"/>
    <col min="6" max="6" width="9.851562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30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23</v>
      </c>
      <c r="B10" s="5">
        <v>6205714.16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23</v>
      </c>
      <c r="B11" s="5"/>
      <c r="C11" s="5">
        <v>191911.06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29</v>
      </c>
      <c r="B12" s="5"/>
      <c r="C12" s="5"/>
      <c r="D12" s="10">
        <v>302996.07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29</v>
      </c>
      <c r="B13" s="5"/>
      <c r="C13" s="5"/>
      <c r="D13" s="10"/>
      <c r="E13" s="10">
        <v>243472.18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29</v>
      </c>
      <c r="B14" s="5"/>
      <c r="C14" s="5"/>
      <c r="D14" s="10"/>
      <c r="E14" s="10"/>
      <c r="F14" s="11">
        <v>353149.24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29</v>
      </c>
      <c r="B15" s="5"/>
      <c r="C15" s="5"/>
      <c r="D15" s="10"/>
      <c r="E15" s="10"/>
      <c r="F15" s="10"/>
      <c r="G15" s="9"/>
      <c r="H15" s="10">
        <v>672630.14</v>
      </c>
      <c r="I15" s="10"/>
      <c r="J15" s="10"/>
      <c r="K15" s="10"/>
      <c r="L15" s="10"/>
      <c r="M15" s="10"/>
    </row>
    <row r="16" spans="1:13" ht="12.75">
      <c r="A16" s="8" t="s">
        <v>29</v>
      </c>
      <c r="B16" s="5"/>
      <c r="C16" s="5"/>
      <c r="D16" s="10"/>
      <c r="E16" s="10"/>
      <c r="F16" s="10"/>
      <c r="G16" s="9"/>
      <c r="H16" s="10"/>
      <c r="I16" s="10">
        <v>102566.57</v>
      </c>
      <c r="J16" s="10"/>
      <c r="K16" s="10"/>
      <c r="L16" s="10"/>
      <c r="M16" s="10"/>
    </row>
    <row r="17" spans="1:13" ht="12.75">
      <c r="A17" s="8" t="s">
        <v>29</v>
      </c>
      <c r="B17" s="5"/>
      <c r="C17" s="5"/>
      <c r="D17" s="10"/>
      <c r="E17" s="10"/>
      <c r="F17" s="10"/>
      <c r="G17" s="9"/>
      <c r="H17" s="10"/>
      <c r="I17" s="10"/>
      <c r="J17" s="10">
        <f>21011.01+3196.9</f>
        <v>24207.91</v>
      </c>
      <c r="K17" s="10"/>
      <c r="L17" s="10"/>
      <c r="M17" s="10"/>
    </row>
    <row r="18" spans="1:13" ht="12.75">
      <c r="A18" s="8" t="s">
        <v>29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1999.35</v>
      </c>
      <c r="L18" s="10"/>
      <c r="M18" s="10"/>
    </row>
    <row r="19" spans="1:13" ht="12.75">
      <c r="A19" s="8" t="s">
        <v>29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4320</v>
      </c>
      <c r="M19" s="10"/>
    </row>
    <row r="20" spans="1:13" ht="12.75">
      <c r="A20" s="8" t="s">
        <v>29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106320</v>
      </c>
    </row>
    <row r="21" spans="1:13" ht="12.75">
      <c r="A21" s="4" t="s">
        <v>31</v>
      </c>
      <c r="B21" s="5">
        <f>SUM(B10:B15)</f>
        <v>6205714.16</v>
      </c>
      <c r="C21" s="5">
        <f>SUM(C10:C15)</f>
        <v>191911.06</v>
      </c>
      <c r="D21" s="5">
        <f>SUM(D11:D20)</f>
        <v>302996.07</v>
      </c>
      <c r="E21" s="5">
        <f>SUM(E10:E20)</f>
        <v>243472.18</v>
      </c>
      <c r="F21" s="5">
        <f>SUM(F10:F20)</f>
        <v>353149.24</v>
      </c>
      <c r="G21" s="10">
        <f>D21+E21+F21</f>
        <v>899617.49</v>
      </c>
      <c r="H21" s="5">
        <f aca="true" t="shared" si="0" ref="H21:M21">SUM(H10:H20)</f>
        <v>672630.14</v>
      </c>
      <c r="I21" s="5">
        <f t="shared" si="0"/>
        <v>102566.57</v>
      </c>
      <c r="J21" s="5">
        <f t="shared" si="0"/>
        <v>24207.91</v>
      </c>
      <c r="K21" s="5">
        <f t="shared" si="0"/>
        <v>1999.35</v>
      </c>
      <c r="L21" s="5">
        <f t="shared" si="0"/>
        <v>4320</v>
      </c>
      <c r="M21" s="5">
        <f t="shared" si="0"/>
        <v>106320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33" ht="12.75">
      <c r="I33" t="s">
        <v>15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34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33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34</v>
      </c>
      <c r="B10" s="5">
        <v>4451502.53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35</v>
      </c>
      <c r="B11" s="5"/>
      <c r="C11" s="5">
        <v>207641.93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35</v>
      </c>
      <c r="B12" s="5"/>
      <c r="C12" s="5"/>
      <c r="D12" s="10">
        <v>264933.57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35</v>
      </c>
      <c r="B13" s="5"/>
      <c r="C13" s="5"/>
      <c r="D13" s="10"/>
      <c r="E13" s="10">
        <v>201636.53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35</v>
      </c>
      <c r="B14" s="5"/>
      <c r="C14" s="5"/>
      <c r="D14" s="10"/>
      <c r="E14" s="10"/>
      <c r="F14" s="11">
        <v>515289.98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35</v>
      </c>
      <c r="B15" s="5"/>
      <c r="C15" s="5"/>
      <c r="D15" s="10"/>
      <c r="E15" s="10"/>
      <c r="F15" s="10"/>
      <c r="G15" s="9"/>
      <c r="H15" s="10">
        <v>679944.79</v>
      </c>
      <c r="I15" s="10"/>
      <c r="J15" s="10"/>
      <c r="K15" s="10"/>
      <c r="L15" s="10"/>
      <c r="M15" s="10"/>
    </row>
    <row r="16" spans="1:13" ht="12.75">
      <c r="A16" s="8" t="s">
        <v>35</v>
      </c>
      <c r="B16" s="5"/>
      <c r="C16" s="5"/>
      <c r="D16" s="10"/>
      <c r="E16" s="10"/>
      <c r="F16" s="10"/>
      <c r="G16" s="9"/>
      <c r="H16" s="10"/>
      <c r="I16" s="10">
        <v>99568.47</v>
      </c>
      <c r="J16" s="10"/>
      <c r="K16" s="10"/>
      <c r="L16" s="10"/>
      <c r="M16" s="10"/>
    </row>
    <row r="17" spans="1:13" ht="12.75">
      <c r="A17" s="8" t="s">
        <v>35</v>
      </c>
      <c r="B17" s="5"/>
      <c r="C17" s="5"/>
      <c r="D17" s="10"/>
      <c r="E17" s="10"/>
      <c r="F17" s="10"/>
      <c r="G17" s="9"/>
      <c r="H17" s="10"/>
      <c r="I17" s="10"/>
      <c r="J17" s="10">
        <v>23159.19</v>
      </c>
      <c r="K17" s="10"/>
      <c r="L17" s="10"/>
      <c r="M17" s="10"/>
    </row>
    <row r="18" spans="1:13" ht="12.75">
      <c r="A18" s="8" t="s">
        <v>35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1332.9</v>
      </c>
      <c r="L18" s="10"/>
      <c r="M18" s="10"/>
    </row>
    <row r="19" spans="1:13" ht="12.75">
      <c r="A19" s="8" t="s">
        <v>35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3960</v>
      </c>
      <c r="M19" s="10"/>
    </row>
    <row r="20" spans="1:13" ht="12.75">
      <c r="A20" s="8" t="s">
        <v>35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111360</v>
      </c>
    </row>
    <row r="21" spans="1:13" ht="12.75">
      <c r="A21" s="4" t="s">
        <v>32</v>
      </c>
      <c r="B21" s="5">
        <f>SUM(B10:B15)</f>
        <v>4451502.53</v>
      </c>
      <c r="C21" s="5">
        <f>SUM(C10:C15)</f>
        <v>207641.93</v>
      </c>
      <c r="D21" s="5">
        <f>SUM(D11:D20)</f>
        <v>264933.57</v>
      </c>
      <c r="E21" s="5">
        <f>SUM(E10:E20)</f>
        <v>201636.53</v>
      </c>
      <c r="F21" s="5">
        <f>SUM(F10:F20)</f>
        <v>515289.98</v>
      </c>
      <c r="G21" s="10">
        <f>D21+E21+F21</f>
        <v>981860.08</v>
      </c>
      <c r="H21" s="5">
        <f aca="true" t="shared" si="0" ref="H21:M21">SUM(H10:H20)</f>
        <v>679944.79</v>
      </c>
      <c r="I21" s="5">
        <f t="shared" si="0"/>
        <v>99568.47</v>
      </c>
      <c r="J21" s="5">
        <f t="shared" si="0"/>
        <v>23159.19</v>
      </c>
      <c r="K21" s="5">
        <f t="shared" si="0"/>
        <v>1332.9</v>
      </c>
      <c r="L21" s="5">
        <f t="shared" si="0"/>
        <v>3960</v>
      </c>
      <c r="M21" s="5">
        <f t="shared" si="0"/>
        <v>111360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9" ht="12.75">
      <c r="C29" s="2"/>
    </row>
    <row r="33" ht="12.75">
      <c r="I33" t="s">
        <v>15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</cp:lastModifiedBy>
  <cp:lastPrinted>2015-01-21T09:18:43Z</cp:lastPrinted>
  <dcterms:created xsi:type="dcterms:W3CDTF">1996-10-14T23:33:28Z</dcterms:created>
  <dcterms:modified xsi:type="dcterms:W3CDTF">2015-01-21T09:19:36Z</dcterms:modified>
  <cp:category/>
  <cp:version/>
  <cp:contentType/>
  <cp:contentStatus/>
</cp:coreProperties>
</file>